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re\Dropbox\3オールリノベイト　作成中　見積り\"/>
    </mc:Choice>
  </mc:AlternateContent>
  <xr:revisionPtr revIDLastSave="0" documentId="13_ncr:1_{54793A50-FC9C-48D8-A58D-029C2A6D20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74" r:id="rId1"/>
    <sheet name="RS" sheetId="75" r:id="rId2"/>
  </sheets>
  <calcPr calcId="191029"/>
</workbook>
</file>

<file path=xl/calcChain.xml><?xml version="1.0" encoding="utf-8"?>
<calcChain xmlns="http://schemas.openxmlformats.org/spreadsheetml/2006/main">
  <c r="M52" i="75" l="1"/>
  <c r="M48" i="75"/>
  <c r="M41" i="75"/>
  <c r="M32" i="75"/>
  <c r="M26" i="75"/>
  <c r="M22" i="75"/>
  <c r="M15" i="75"/>
  <c r="M39" i="75" l="1"/>
  <c r="M36" i="75" l="1"/>
  <c r="M47" i="75" l="1"/>
  <c r="M46" i="75"/>
  <c r="M45" i="75"/>
  <c r="M44" i="75"/>
  <c r="M25" i="75" l="1"/>
  <c r="M21" i="75"/>
  <c r="M20" i="75"/>
  <c r="M19" i="75"/>
  <c r="M18" i="75"/>
  <c r="M31" i="75"/>
  <c r="M30" i="75"/>
  <c r="M29" i="75"/>
  <c r="M38" i="75" l="1"/>
  <c r="M37" i="75" l="1"/>
  <c r="M35" i="75" l="1"/>
  <c r="M40" i="75" l="1"/>
  <c r="M14" i="75"/>
  <c r="M13" i="75"/>
  <c r="M12" i="75"/>
  <c r="M11" i="75"/>
  <c r="M7" i="75"/>
  <c r="M6" i="75"/>
  <c r="I17" i="74"/>
  <c r="J21" i="74" s="1"/>
  <c r="M8" i="75" l="1"/>
</calcChain>
</file>

<file path=xl/sharedStrings.xml><?xml version="1.0" encoding="utf-8"?>
<sst xmlns="http://schemas.openxmlformats.org/spreadsheetml/2006/main" count="119" uniqueCount="76">
  <si>
    <t>発効日：　　　　　</t>
    <rPh sb="0" eb="3">
      <t>ハッコウビ</t>
    </rPh>
    <phoneticPr fontId="1"/>
  </si>
  <si>
    <t>　</t>
    <phoneticPr fontId="1"/>
  </si>
  <si>
    <t>下記の通り御見積申し上げます。</t>
    <rPh sb="0" eb="2">
      <t>カキ</t>
    </rPh>
    <rPh sb="3" eb="4">
      <t>トオ</t>
    </rPh>
    <rPh sb="5" eb="8">
      <t>オミツモリ</t>
    </rPh>
    <rPh sb="8" eb="9">
      <t>モウ</t>
    </rPh>
    <rPh sb="10" eb="11">
      <t>ア</t>
    </rPh>
    <phoneticPr fontId="1"/>
  </si>
  <si>
    <t>消費税額</t>
    <rPh sb="0" eb="3">
      <t>ショウヒゼイ</t>
    </rPh>
    <rPh sb="3" eb="4">
      <t>ガク</t>
    </rPh>
    <phoneticPr fontId="1"/>
  </si>
  <si>
    <t>工事名称</t>
    <rPh sb="0" eb="2">
      <t>コウジ</t>
    </rPh>
    <rPh sb="2" eb="4">
      <t>メイショウ</t>
    </rPh>
    <phoneticPr fontId="1"/>
  </si>
  <si>
    <t>工事期間</t>
    <rPh sb="0" eb="2">
      <t>コウジ</t>
    </rPh>
    <rPh sb="2" eb="4">
      <t>キカン</t>
    </rPh>
    <phoneticPr fontId="1"/>
  </si>
  <si>
    <t>工事住所</t>
    <rPh sb="0" eb="2">
      <t>コウジ</t>
    </rPh>
    <rPh sb="2" eb="4">
      <t>ジュウショ</t>
    </rPh>
    <phoneticPr fontId="1"/>
  </si>
  <si>
    <t>ご検討の程宜しくお願い致します。</t>
    <rPh sb="1" eb="3">
      <t>ケントウ</t>
    </rPh>
    <rPh sb="4" eb="5">
      <t>ホド</t>
    </rPh>
    <rPh sb="5" eb="6">
      <t>ヨロ</t>
    </rPh>
    <rPh sb="9" eb="10">
      <t>ネガ</t>
    </rPh>
    <rPh sb="11" eb="12">
      <t>イタ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</si>
  <si>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</si>
  <si>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</si>
  <si>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</si>
  <si>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</si>
  <si>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内訳明細書</t>
    <rPh sb="0" eb="2">
      <t>ウチワケ</t>
    </rPh>
    <rPh sb="2" eb="4">
      <t>メイサイ</t>
    </rPh>
    <rPh sb="4" eb="5">
      <t>ショ</t>
    </rPh>
    <phoneticPr fontId="1"/>
  </si>
  <si>
    <t>名　　　　　　　　　称</t>
    <rPh sb="0" eb="1">
      <t>ナ</t>
    </rPh>
    <rPh sb="10" eb="11">
      <t>ショウ</t>
    </rPh>
    <phoneticPr fontId="1"/>
  </si>
  <si>
    <t>規格　　・　　内容</t>
    <rPh sb="0" eb="2">
      <t>キカク</t>
    </rPh>
    <rPh sb="7" eb="9">
      <t>ナイヨウ</t>
    </rPh>
    <phoneticPr fontId="1"/>
  </si>
  <si>
    <t>■仮設工事</t>
    <rPh sb="1" eb="3">
      <t>カセツ</t>
    </rPh>
    <rPh sb="3" eb="5">
      <t>コウジ</t>
    </rPh>
    <phoneticPr fontId="1"/>
  </si>
  <si>
    <t xml:space="preserve">   メッシュシート養生</t>
    <rPh sb="10" eb="12">
      <t>ヨウジョウ</t>
    </rPh>
    <phoneticPr fontId="1"/>
  </si>
  <si>
    <t>㎡</t>
    <phoneticPr fontId="1"/>
  </si>
  <si>
    <t xml:space="preserve">   【小計】</t>
    <rPh sb="4" eb="6">
      <t>ショウケイ</t>
    </rPh>
    <phoneticPr fontId="1"/>
  </si>
  <si>
    <t xml:space="preserve">   高圧水洗浄</t>
    <rPh sb="3" eb="5">
      <t>コウアツ</t>
    </rPh>
    <rPh sb="5" eb="6">
      <t>ミズ</t>
    </rPh>
    <rPh sb="6" eb="8">
      <t>センジョウ</t>
    </rPh>
    <phoneticPr fontId="1"/>
  </si>
  <si>
    <t xml:space="preserve">   下塗り</t>
    <rPh sb="3" eb="5">
      <t>シタヌ</t>
    </rPh>
    <phoneticPr fontId="1"/>
  </si>
  <si>
    <t xml:space="preserve">   中塗り</t>
    <rPh sb="3" eb="5">
      <t>ナカヌ</t>
    </rPh>
    <phoneticPr fontId="1"/>
  </si>
  <si>
    <t xml:space="preserve">   【小計】</t>
  </si>
  <si>
    <t>式</t>
  </si>
  <si>
    <t>下地調整共</t>
  </si>
  <si>
    <t>【関西ペイントﾘﾌｫｰﾑｻﾐｯﾄ店専用塗料】</t>
    <rPh sb="1" eb="3">
      <t>カンサイ</t>
    </rPh>
    <rPh sb="16" eb="21">
      <t>ミセセンヨウトリョウ</t>
    </rPh>
    <phoneticPr fontId="1"/>
  </si>
  <si>
    <t>水性反応硬化型ハルスハイリッチシリコン樹脂塗料</t>
    <rPh sb="0" eb="2">
      <t>スイセイ</t>
    </rPh>
    <rPh sb="2" eb="4">
      <t>ハンノウ</t>
    </rPh>
    <rPh sb="4" eb="7">
      <t>コウカガタ</t>
    </rPh>
    <rPh sb="19" eb="21">
      <t>ジュシ</t>
    </rPh>
    <rPh sb="21" eb="23">
      <t>トリョウ</t>
    </rPh>
    <phoneticPr fontId="1"/>
  </si>
  <si>
    <t>RSシルバーマイルドＳｉ</t>
    <phoneticPr fontId="1"/>
  </si>
  <si>
    <t>御　見　積　書</t>
    <rPh sb="0" eb="1">
      <t>ゴ</t>
    </rPh>
    <rPh sb="2" eb="3">
      <t>ミ</t>
    </rPh>
    <rPh sb="4" eb="5">
      <t>セキ</t>
    </rPh>
    <rPh sb="6" eb="7">
      <t>ショ</t>
    </rPh>
    <phoneticPr fontId="1"/>
  </si>
  <si>
    <t>金額</t>
    <rPh sb="0" eb="2">
      <t>キンガク</t>
    </rPh>
    <phoneticPr fontId="1"/>
  </si>
  <si>
    <t>税込御見積金額</t>
  </si>
  <si>
    <t>小計</t>
    <rPh sb="0" eb="2">
      <t>ショウケイ</t>
    </rPh>
    <phoneticPr fontId="1"/>
  </si>
  <si>
    <t>有効期限</t>
    <rPh sb="0" eb="4">
      <t>ユウコウキゲン</t>
    </rPh>
    <phoneticPr fontId="1"/>
  </si>
  <si>
    <t>１ヵ月</t>
    <rPh sb="2" eb="3">
      <t>ゲツ</t>
    </rPh>
    <phoneticPr fontId="1"/>
  </si>
  <si>
    <t>■外壁　≪関西ペイント≫　</t>
    <rPh sb="1" eb="3">
      <t>ガイヘキ</t>
    </rPh>
    <rPh sb="5" eb="7">
      <t>カンサイ</t>
    </rPh>
    <phoneticPr fontId="1"/>
  </si>
  <si>
    <t xml:space="preserve">   上塗り</t>
    <rPh sb="3" eb="4">
      <t>ウエ</t>
    </rPh>
    <rPh sb="4" eb="5">
      <t>ヌ</t>
    </rPh>
    <phoneticPr fontId="1"/>
  </si>
  <si>
    <t>■付帯物　≪関西ペイント≫　</t>
    <rPh sb="6" eb="8">
      <t>カンサイ</t>
    </rPh>
    <phoneticPr fontId="1"/>
  </si>
  <si>
    <t xml:space="preserve">   雑塗装　</t>
    <phoneticPr fontId="1"/>
  </si>
  <si>
    <t>【合計】</t>
    <rPh sb="1" eb="3">
      <t>ゴウケイ</t>
    </rPh>
    <phoneticPr fontId="1"/>
  </si>
  <si>
    <t xml:space="preserve">   樋　　　</t>
    <phoneticPr fontId="1"/>
  </si>
  <si>
    <t>ケレン～上塗り2回</t>
    <rPh sb="4" eb="6">
      <t>ウワヌ</t>
    </rPh>
    <rPh sb="8" eb="9">
      <t>カイ</t>
    </rPh>
    <phoneticPr fontId="1"/>
  </si>
  <si>
    <t>着工より　約21日</t>
    <rPh sb="0" eb="2">
      <t>チャッコウ</t>
    </rPh>
    <rPh sb="5" eb="6">
      <t>ヤク</t>
    </rPh>
    <rPh sb="8" eb="9">
      <t>ニチ</t>
    </rPh>
    <phoneticPr fontId="1"/>
  </si>
  <si>
    <t xml:space="preserve">   足場架け払い </t>
    <rPh sb="3" eb="4">
      <t>アシ</t>
    </rPh>
    <rPh sb="4" eb="5">
      <t>バ</t>
    </rPh>
    <rPh sb="5" eb="6">
      <t>カ</t>
    </rPh>
    <rPh sb="7" eb="8">
      <t>ハラ</t>
    </rPh>
    <phoneticPr fontId="1"/>
  </si>
  <si>
    <t>m</t>
    <phoneticPr fontId="1"/>
  </si>
  <si>
    <t>RSシルバーマットSi</t>
    <phoneticPr fontId="1"/>
  </si>
  <si>
    <t>　水切り　（2回塗り）</t>
    <rPh sb="1" eb="3">
      <t>ミズキ</t>
    </rPh>
    <rPh sb="7" eb="9">
      <t>カイヌ</t>
    </rPh>
    <phoneticPr fontId="1"/>
  </si>
  <si>
    <t>RSマルチシーラー</t>
    <phoneticPr fontId="1"/>
  </si>
  <si>
    <t>式</t>
    <rPh sb="0" eb="1">
      <t>シキ</t>
    </rPh>
    <phoneticPr fontId="1"/>
  </si>
  <si>
    <t>サンライズSRシールS70</t>
    <phoneticPr fontId="1"/>
  </si>
  <si>
    <t xml:space="preserve">   上塗り2回塗り</t>
    <rPh sb="3" eb="5">
      <t>ウワヌ</t>
    </rPh>
    <rPh sb="7" eb="9">
      <t>カイヌ</t>
    </rPh>
    <phoneticPr fontId="1"/>
  </si>
  <si>
    <t>ケレン～上吹き2回</t>
    <rPh sb="4" eb="5">
      <t>ウワ</t>
    </rPh>
    <rPh sb="5" eb="6">
      <t>フ</t>
    </rPh>
    <rPh sb="8" eb="9">
      <t>カイ</t>
    </rPh>
    <phoneticPr fontId="1"/>
  </si>
  <si>
    <t>ケレン～錆止め～上塗り2回</t>
    <rPh sb="4" eb="6">
      <t>サビド</t>
    </rPh>
    <rPh sb="8" eb="9">
      <t>ウエ</t>
    </rPh>
    <rPh sb="9" eb="10">
      <t>ヌ</t>
    </rPh>
    <rPh sb="12" eb="13">
      <t>カイ</t>
    </rPh>
    <phoneticPr fontId="1"/>
  </si>
  <si>
    <t>箇所</t>
    <rPh sb="0" eb="2">
      <t>カショ</t>
    </rPh>
    <phoneticPr fontId="1"/>
  </si>
  <si>
    <t>■防水工事</t>
  </si>
  <si>
    <t xml:space="preserve">   サッシ廻り</t>
    <rPh sb="6" eb="7">
      <t>マワ</t>
    </rPh>
    <phoneticPr fontId="1"/>
  </si>
  <si>
    <t xml:space="preserve">   各所取り合い、雑シール</t>
    <rPh sb="3" eb="5">
      <t>カクショ</t>
    </rPh>
    <rPh sb="5" eb="6">
      <t>ト</t>
    </rPh>
    <rPh sb="7" eb="8">
      <t>ア</t>
    </rPh>
    <rPh sb="10" eb="11">
      <t>ザツ</t>
    </rPh>
    <phoneticPr fontId="1"/>
  </si>
  <si>
    <t xml:space="preserve">   サイディング目地シーリング打ち換え</t>
    <rPh sb="16" eb="17">
      <t>ウ</t>
    </rPh>
    <rPh sb="18" eb="19">
      <t>カ</t>
    </rPh>
    <phoneticPr fontId="1"/>
  </si>
  <si>
    <t>関西ペイントリフォームサミット店専用　RSシルバーマットＳｉ×サイディング部木目調仕上げ</t>
    <rPh sb="0" eb="2">
      <t>カンサイ</t>
    </rPh>
    <rPh sb="15" eb="18">
      <t>テンセンヨウ</t>
    </rPh>
    <rPh sb="37" eb="38">
      <t>ブ</t>
    </rPh>
    <rPh sb="38" eb="43">
      <t>モクメチョウシア</t>
    </rPh>
    <phoneticPr fontId="1"/>
  </si>
  <si>
    <t>グラデーション2色仕上げ</t>
    <rPh sb="8" eb="9">
      <t>イロ</t>
    </rPh>
    <rPh sb="9" eb="11">
      <t>シア</t>
    </rPh>
    <phoneticPr fontId="1"/>
  </si>
  <si>
    <t>RSシルバーグロスSi</t>
    <phoneticPr fontId="1"/>
  </si>
  <si>
    <t xml:space="preserve">   グラデーション</t>
    <phoneticPr fontId="1"/>
  </si>
  <si>
    <t>■軒天 ≪関西ペイント≫　</t>
    <rPh sb="1" eb="3">
      <t>ノキテン</t>
    </rPh>
    <rPh sb="5" eb="7">
      <t>カンサイ</t>
    </rPh>
    <phoneticPr fontId="1"/>
  </si>
  <si>
    <t>アレスダイナミックノキエ</t>
    <phoneticPr fontId="1"/>
  </si>
  <si>
    <t>※エアコンスリムカバー新品交換します。</t>
    <rPh sb="11" eb="15">
      <t>シンピンコウカン</t>
    </rPh>
    <phoneticPr fontId="1"/>
  </si>
  <si>
    <t>■屋根塗装　≪関西ペイント≫</t>
    <rPh sb="1" eb="3">
      <t>ヤネ</t>
    </rPh>
    <rPh sb="3" eb="5">
      <t>トソウ</t>
    </rPh>
    <rPh sb="7" eb="9">
      <t>カンサイ</t>
    </rPh>
    <phoneticPr fontId="1"/>
  </si>
  <si>
    <t xml:space="preserve">   下塗り　</t>
    <rPh sb="3" eb="5">
      <t>シタヌ</t>
    </rPh>
    <phoneticPr fontId="1"/>
  </si>
  <si>
    <t>RSルーフシールド</t>
    <phoneticPr fontId="1"/>
  </si>
  <si>
    <t>RSルーフ2液Ｓｉ　【ラジカル制御型遮熱シリコン】</t>
    <rPh sb="6" eb="7">
      <t>エキ</t>
    </rPh>
    <rPh sb="15" eb="18">
      <t>セイギョガタ</t>
    </rPh>
    <rPh sb="18" eb="20">
      <t>シャネツ</t>
    </rPh>
    <phoneticPr fontId="1"/>
  </si>
  <si>
    <t xml:space="preserve">   上塗り</t>
    <rPh sb="3" eb="5">
      <t>ウワヌ</t>
    </rPh>
    <phoneticPr fontId="1"/>
  </si>
  <si>
    <t>見積No.24-320-1</t>
    <rPh sb="0" eb="2">
      <t>ミツモリ</t>
    </rPh>
    <phoneticPr fontId="1"/>
  </si>
  <si>
    <t>武田　留美子 様</t>
    <rPh sb="0" eb="2">
      <t>タケダ</t>
    </rPh>
    <rPh sb="3" eb="6">
      <t>ルミコ</t>
    </rPh>
    <rPh sb="7" eb="8">
      <t>サマ</t>
    </rPh>
    <phoneticPr fontId="1"/>
  </si>
  <si>
    <t>武田様邸改修工事の件</t>
    <rPh sb="0" eb="2">
      <t>タケダ</t>
    </rPh>
    <rPh sb="2" eb="4">
      <t>カイシュウ</t>
    </rPh>
    <rPh sb="4" eb="6">
      <t>コウジ</t>
    </rPh>
    <rPh sb="7" eb="8">
      <t>ケン</t>
    </rPh>
    <phoneticPr fontId="1"/>
  </si>
  <si>
    <t>大阪府阪南市</t>
    <rPh sb="0" eb="3">
      <t>オオサカフ</t>
    </rPh>
    <rPh sb="3" eb="6">
      <t>ハンナンシ</t>
    </rPh>
    <phoneticPr fontId="1"/>
  </si>
  <si>
    <t>　破風板・鼻隠し</t>
    <rPh sb="1" eb="4">
      <t>ハフイタ</t>
    </rPh>
    <rPh sb="5" eb="7">
      <t>ハナカク</t>
    </rPh>
    <phoneticPr fontId="1"/>
  </si>
  <si>
    <t xml:space="preserve">   シャッター吹付仕上げ（大）　　</t>
    <rPh sb="8" eb="12">
      <t>フキツケシア</t>
    </rPh>
    <rPh sb="14" eb="15">
      <t>ダイ</t>
    </rPh>
    <phoneticPr fontId="1"/>
  </si>
  <si>
    <t xml:space="preserve">   シャッター吹付仕上げ（中）　</t>
    <rPh sb="8" eb="12">
      <t>フキツケシア</t>
    </rPh>
    <rPh sb="14" eb="15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</si>
</sst>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¥&quot;#,##0\-;[Red]&quot;¥&quot;\-#,##0\-"/>
    <numFmt numFmtId="177" formatCode="&quot;¥&quot;#,##0_);[Red]\(&quot;¥&quot;#,##0\)"/>
    <numFmt numFmtId="178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2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u/>
      <sz val="26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u/>
      <sz val="16"/>
      <color theme="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2" borderId="0" xfId="0" applyFont="1" applyFill="1">
      <alignment vertical="center"/>
    </xf>
    <xf numFmtId="31" fontId="0" fillId="0" borderId="0" xfId="0" applyNumberForma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8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3" fontId="0" fillId="0" borderId="0" xfId="0" applyNumberForma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58" fontId="0" fillId="0" borderId="0" xfId="0" applyNumberForma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8" fontId="0" fillId="0" borderId="3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419100</xdr:colOff>
      <xdr:row>25</xdr:row>
      <xdr:rowOff>38100</xdr:rowOff>
    </xdr:from>
    <xdr:to>
      <xdr:col>14</xdr:col>
      <xdr:colOff>38100</xdr:colOff>
      <xdr:row>33</xdr:row>
      <xdr:rowOff>144780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DDF7C1-C441-4568-8E2D-9B7005AF031C}"/>
            </a:ext>
          </a:extLst>
        </xdr:cNvPr>
        <xdr:cNvSpPr txBox="1"/>
      </xdr:nvSpPr>
      <xdr:spPr>
        <a:xfrm>
          <a:off x="5913120" y="4465320"/>
          <a:ext cx="2667000" cy="1524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株式会社　オールリノベイト</a:t>
          </a:r>
          <a:endParaRPr kumimoji="1" lang="en-US" altLang="ja-JP" sz="1600" b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/>
            <a:t>〒</a:t>
          </a:r>
          <a:r>
            <a:rPr kumimoji="1" lang="en-US" altLang="ja-JP" sz="1100"/>
            <a:t>640-8413</a:t>
          </a:r>
        </a:p>
        <a:p>
          <a:r>
            <a:rPr kumimoji="1" lang="ja-JP" altLang="en-US" sz="1050"/>
            <a:t>和歌山県和歌山市島橋東ノ丁</a:t>
          </a:r>
          <a:r>
            <a:rPr kumimoji="1" lang="en-US" altLang="ja-JP" sz="1050"/>
            <a:t>1-47</a:t>
          </a:r>
          <a:endParaRPr kumimoji="1" lang="en-US" altLang="ja-JP" sz="800"/>
        </a:p>
        <a:p>
          <a:r>
            <a:rPr kumimoji="1" lang="en-US" altLang="ja-JP" sz="1100"/>
            <a:t>TEL</a:t>
          </a:r>
          <a:r>
            <a:rPr kumimoji="1" lang="ja-JP" altLang="en-US" sz="1100"/>
            <a:t>　　</a:t>
          </a:r>
          <a:r>
            <a:rPr kumimoji="1" lang="en-US" altLang="ja-JP" sz="1100"/>
            <a:t>073-499-5651</a:t>
          </a:r>
        </a:p>
        <a:p>
          <a:r>
            <a:rPr kumimoji="1" lang="en-US" altLang="ja-JP" sz="1100"/>
            <a:t>FAX     073-499-5631</a:t>
          </a:r>
        </a:p>
        <a:p>
          <a:endParaRPr kumimoji="1" lang="en-US" altLang="ja-JP" sz="600"/>
        </a:p>
        <a:p>
          <a:r>
            <a:rPr kumimoji="1" lang="ja-JP" altLang="en-US" sz="1050"/>
            <a:t>　　　　　　　　代表取締役　　　齊藤　勇太</a:t>
          </a:r>
        </a:p>
      </xdr:txBody>
    </xdr:sp>
    <xdr:clientData/>
  </xdr:twoCellAnchor>
  <xdr:twoCellAnchor editAs="oneCell">
    <xdr:from>
      <xdr:col>13</xdr:col>
      <xdr:colOff>220980</xdr:colOff>
      <xdr:row>25</xdr:row>
      <xdr:rowOff>114300</xdr:rowOff>
    </xdr:from>
    <xdr:to>
      <xdr:col>14</xdr:col>
      <xdr:colOff>403380</xdr:colOff>
      <xdr:row>30</xdr:row>
      <xdr:rowOff>68100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D65D64-445D-4900-BC8D-C46A753D1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4541520"/>
          <a:ext cx="792000" cy="79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0CC60-4739-4691-AEFD-9E9A61617AD1}">
  <dimension ref="A1:S76"/>
  <sheetViews>
    <sheetView tabSelected="1" zoomScaleNormal="100" workbookViewId="0">
      <selection activeCell="M21" sqref="M21"/>
    </sheetView>
  </sheetViews>
  <sheetFormatPr defaultRowHeight="13.2" x14ac:dyDescent="0.2"/>
  <cols>
    <col min="3" max="3" width="9" customWidth="1"/>
    <col min="16" max="16" width="8.77734375" customWidth="1"/>
    <col min="17" max="17" width="9.6640625" bestFit="1" customWidth="1"/>
    <col min="31" max="31" width="16.44140625" bestFit="1" customWidth="1"/>
  </cols>
  <sheetData>
    <row r="1" spans="1:19" x14ac:dyDescent="0.2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9" x14ac:dyDescent="0.2">
      <c r="A2" s="13"/>
      <c r="N2" t="s">
        <v>69</v>
      </c>
      <c r="O2" s="14"/>
    </row>
    <row r="3" spans="1:19" ht="13.2" customHeight="1" x14ac:dyDescent="0.2">
      <c r="A3" s="46" t="s">
        <v>28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19" ht="13.5" customHeight="1" x14ac:dyDescent="0.2">
      <c r="A4" s="46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8"/>
    </row>
    <row r="5" spans="1:19" ht="13.5" customHeight="1" x14ac:dyDescent="0.2">
      <c r="A5" s="49" t="s">
        <v>57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9" ht="13.5" customHeight="1" x14ac:dyDescent="0.2">
      <c r="A6" s="49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</row>
    <row r="7" spans="1:19" ht="13.5" customHeight="1" x14ac:dyDescent="0.2">
      <c r="A7" s="52" t="s">
        <v>70</v>
      </c>
      <c r="B7" s="53"/>
      <c r="C7" s="53"/>
      <c r="D7" s="53"/>
      <c r="E7" s="4"/>
      <c r="F7" s="4"/>
      <c r="G7" s="4"/>
      <c r="H7" s="4"/>
      <c r="I7" s="4"/>
      <c r="J7" s="4"/>
      <c r="K7" s="4"/>
      <c r="L7" s="4"/>
      <c r="M7" s="4"/>
      <c r="N7" s="4"/>
      <c r="O7" s="12"/>
    </row>
    <row r="8" spans="1:19" ht="13.5" customHeight="1" x14ac:dyDescent="0.2">
      <c r="A8" s="52"/>
      <c r="B8" s="53"/>
      <c r="C8" s="53"/>
      <c r="D8" s="53"/>
      <c r="E8" s="4"/>
      <c r="F8" s="4"/>
      <c r="G8" s="4"/>
      <c r="H8" s="4"/>
      <c r="I8" s="4"/>
      <c r="J8" s="4"/>
      <c r="K8" s="4"/>
      <c r="L8" s="4"/>
      <c r="M8" s="4"/>
      <c r="N8" s="4"/>
      <c r="O8" s="12"/>
    </row>
    <row r="9" spans="1:19" ht="13.5" customHeight="1" x14ac:dyDescent="0.2">
      <c r="A9" s="52"/>
      <c r="B9" s="53"/>
      <c r="C9" s="53"/>
      <c r="D9" s="53"/>
      <c r="E9" s="4"/>
      <c r="F9" s="4"/>
      <c r="G9" s="4"/>
      <c r="H9" s="4"/>
      <c r="I9" s="4"/>
      <c r="J9" s="4"/>
      <c r="K9" s="4"/>
      <c r="L9" s="4"/>
      <c r="M9" s="4"/>
      <c r="N9" s="4"/>
      <c r="O9" s="12"/>
    </row>
    <row r="10" spans="1:19" ht="13.5" customHeight="1" x14ac:dyDescent="0.2">
      <c r="A10" s="52"/>
      <c r="B10" s="53"/>
      <c r="C10" s="53"/>
      <c r="D10" s="53"/>
      <c r="E10" s="4"/>
      <c r="F10" s="4"/>
      <c r="G10" s="4"/>
      <c r="H10" s="4"/>
      <c r="I10" s="4"/>
      <c r="J10" s="4"/>
      <c r="K10" s="4"/>
      <c r="L10" s="4"/>
      <c r="M10" t="s">
        <v>0</v>
      </c>
      <c r="N10" s="54">
        <v>45654</v>
      </c>
      <c r="O10" s="55"/>
    </row>
    <row r="11" spans="1:19" ht="13.5" customHeight="1" x14ac:dyDescent="0.2">
      <c r="A11" s="11"/>
      <c r="B11" s="27"/>
      <c r="C11" s="27"/>
      <c r="D11" s="4"/>
      <c r="E11" s="4"/>
      <c r="F11" s="4"/>
      <c r="G11" s="4"/>
      <c r="H11" s="4"/>
      <c r="I11" s="4"/>
      <c r="J11" s="4"/>
      <c r="K11" s="4"/>
      <c r="L11" s="4"/>
      <c r="N11" s="26"/>
      <c r="O11" s="28"/>
    </row>
    <row r="12" spans="1:19" ht="13.5" customHeight="1" x14ac:dyDescent="0.2">
      <c r="A12" s="13"/>
      <c r="B12" t="s">
        <v>2</v>
      </c>
      <c r="O12" s="14"/>
    </row>
    <row r="13" spans="1:19" x14ac:dyDescent="0.2">
      <c r="A13" s="13"/>
      <c r="B13" t="s">
        <v>7</v>
      </c>
      <c r="O13" s="14" t="s">
        <v>1</v>
      </c>
    </row>
    <row r="14" spans="1:19" ht="21" x14ac:dyDescent="0.2">
      <c r="A14" s="13"/>
      <c r="B14" s="8"/>
      <c r="C14" s="8"/>
      <c r="D14" s="8"/>
      <c r="N14" s="45"/>
      <c r="O14" s="56"/>
      <c r="S14" s="38"/>
    </row>
    <row r="15" spans="1:19" x14ac:dyDescent="0.2">
      <c r="A15" s="13"/>
      <c r="O15" s="14"/>
    </row>
    <row r="16" spans="1:19" x14ac:dyDescent="0.2">
      <c r="A16" s="13"/>
      <c r="O16" s="14"/>
      <c r="Q16" s="39"/>
    </row>
    <row r="17" spans="1:15" ht="24" thickBot="1" x14ac:dyDescent="0.25">
      <c r="A17" s="13"/>
      <c r="E17" s="57" t="s">
        <v>30</v>
      </c>
      <c r="F17" s="57"/>
      <c r="G17" s="57"/>
      <c r="H17" s="57"/>
      <c r="I17" s="58">
        <f>SUM(J19*1.1)</f>
        <v>1568215.0000000002</v>
      </c>
      <c r="J17" s="58"/>
      <c r="K17" s="58"/>
      <c r="O17" s="14"/>
    </row>
    <row r="18" spans="1:15" x14ac:dyDescent="0.2">
      <c r="A18" s="13"/>
      <c r="O18" s="14"/>
    </row>
    <row r="19" spans="1:15" ht="13.2" customHeight="1" x14ac:dyDescent="0.2">
      <c r="A19" s="13"/>
      <c r="I19" t="s">
        <v>31</v>
      </c>
      <c r="J19" s="59">
        <v>1425650</v>
      </c>
      <c r="K19" s="60"/>
      <c r="L19" s="3"/>
      <c r="M19" s="2"/>
      <c r="N19" s="2"/>
      <c r="O19" s="15"/>
    </row>
    <row r="20" spans="1:15" x14ac:dyDescent="0.2">
      <c r="A20" s="13"/>
      <c r="O20" s="14"/>
    </row>
    <row r="21" spans="1:15" x14ac:dyDescent="0.2">
      <c r="A21" s="13"/>
      <c r="I21" t="s">
        <v>3</v>
      </c>
      <c r="J21" s="59">
        <f>SUM(I17-J19)</f>
        <v>142565.00000000023</v>
      </c>
      <c r="K21" s="60"/>
      <c r="O21" s="14"/>
    </row>
    <row r="22" spans="1:15" ht="13.5" customHeight="1" x14ac:dyDescent="0.2">
      <c r="A22" s="13"/>
      <c r="O22" s="14"/>
    </row>
    <row r="23" spans="1:15" ht="13.5" customHeight="1" x14ac:dyDescent="0.2">
      <c r="A23" s="13"/>
      <c r="O23" s="14"/>
    </row>
    <row r="24" spans="1:15" ht="13.5" customHeight="1" x14ac:dyDescent="0.2">
      <c r="A24" s="13"/>
      <c r="O24" s="14"/>
    </row>
    <row r="25" spans="1:15" ht="13.5" customHeight="1" x14ac:dyDescent="0.2">
      <c r="A25" s="13"/>
      <c r="O25" s="14"/>
    </row>
    <row r="26" spans="1:15" ht="13.5" customHeight="1" x14ac:dyDescent="0.2">
      <c r="A26" s="13"/>
      <c r="B26" t="s">
        <v>4</v>
      </c>
      <c r="D26" s="44" t="s">
        <v>71</v>
      </c>
      <c r="E26" s="44"/>
      <c r="F26" s="44"/>
      <c r="O26" s="14"/>
    </row>
    <row r="27" spans="1:15" ht="13.5" customHeight="1" x14ac:dyDescent="0.2">
      <c r="A27" s="13"/>
      <c r="L27" s="7"/>
      <c r="M27" s="7"/>
      <c r="N27" s="7"/>
      <c r="O27" s="14"/>
    </row>
    <row r="28" spans="1:15" ht="13.5" customHeight="1" x14ac:dyDescent="0.2">
      <c r="A28" s="13"/>
      <c r="B28" s="24" t="s">
        <v>6</v>
      </c>
      <c r="C28" s="24"/>
      <c r="D28" s="44" t="s">
        <v>72</v>
      </c>
      <c r="E28" s="44"/>
      <c r="F28" s="44"/>
      <c r="J28" s="61"/>
      <c r="K28" s="61"/>
      <c r="L28" s="61"/>
      <c r="M28" s="61"/>
      <c r="N28" s="7"/>
      <c r="O28" s="14"/>
    </row>
    <row r="29" spans="1:15" ht="13.5" customHeight="1" x14ac:dyDescent="0.2">
      <c r="A29" s="13"/>
      <c r="J29" s="61"/>
      <c r="K29" s="61"/>
      <c r="L29" s="61"/>
      <c r="M29" s="61"/>
      <c r="O29" s="14"/>
    </row>
    <row r="30" spans="1:15" ht="13.5" customHeight="1" x14ac:dyDescent="0.2">
      <c r="A30" s="13"/>
      <c r="B30" s="24" t="s">
        <v>5</v>
      </c>
      <c r="C30" s="24"/>
      <c r="D30" s="44" t="s">
        <v>41</v>
      </c>
      <c r="E30" s="44"/>
      <c r="F30" s="44"/>
      <c r="J30" s="45"/>
      <c r="K30" s="45"/>
      <c r="O30" s="14"/>
    </row>
    <row r="31" spans="1:15" ht="13.5" customHeight="1" x14ac:dyDescent="0.2">
      <c r="A31" s="13"/>
      <c r="J31" s="45"/>
      <c r="K31" s="45"/>
      <c r="L31" s="45"/>
      <c r="M31" s="45"/>
      <c r="N31" s="25"/>
      <c r="O31" s="28"/>
    </row>
    <row r="32" spans="1:15" ht="13.5" customHeight="1" x14ac:dyDescent="0.2">
      <c r="A32" s="13"/>
      <c r="B32" s="24" t="s">
        <v>32</v>
      </c>
      <c r="C32" s="24"/>
      <c r="D32" s="44" t="s">
        <v>33</v>
      </c>
      <c r="E32" s="44"/>
      <c r="F32" s="44"/>
      <c r="J32" s="45"/>
      <c r="K32" s="45"/>
      <c r="L32" s="45"/>
      <c r="M32" s="45"/>
      <c r="O32" s="14"/>
    </row>
    <row r="33" spans="1:15" ht="19.2" x14ac:dyDescent="0.2">
      <c r="A33" s="13"/>
      <c r="J33" s="9"/>
      <c r="L33" s="62"/>
      <c r="M33" s="62"/>
      <c r="O33" s="14"/>
    </row>
    <row r="34" spans="1:15" x14ac:dyDescent="0.2">
      <c r="A34" s="13"/>
      <c r="D34" s="44"/>
      <c r="E34" s="44"/>
      <c r="F34" s="44"/>
      <c r="L34" s="45"/>
      <c r="M34" s="45"/>
      <c r="O34" s="14"/>
    </row>
    <row r="35" spans="1:15" x14ac:dyDescent="0.2">
      <c r="A35" s="13"/>
      <c r="O35" s="14"/>
    </row>
    <row r="36" spans="1:15" ht="13.8" thickBot="1" x14ac:dyDescent="0.25">
      <c r="A36" s="1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7"/>
    </row>
    <row r="48" spans="1:15" ht="30.75" customHeight="1" x14ac:dyDescent="0.2"/>
    <row r="49" spans="16:16" s="10" customFormat="1" ht="13.5" customHeight="1" x14ac:dyDescent="0.2"/>
    <row r="50" spans="16:16" ht="30.75" customHeight="1" x14ac:dyDescent="0.2"/>
    <row r="51" spans="16:16" ht="13.5" customHeight="1" x14ac:dyDescent="0.2"/>
    <row r="52" spans="16:16" x14ac:dyDescent="0.2">
      <c r="P52" s="5"/>
    </row>
    <row r="53" spans="16:16" ht="13.5" customHeight="1" x14ac:dyDescent="0.2"/>
    <row r="54" spans="16:16" ht="13.5" customHeight="1" x14ac:dyDescent="0.2">
      <c r="P54" s="24"/>
    </row>
    <row r="55" spans="16:16" ht="13.5" customHeight="1" x14ac:dyDescent="0.2"/>
    <row r="58" spans="16:16" ht="13.5" customHeight="1" x14ac:dyDescent="0.2"/>
    <row r="59" spans="16:16" ht="13.5" customHeight="1" x14ac:dyDescent="0.2">
      <c r="P59" s="2"/>
    </row>
    <row r="71" ht="13.5" customHeight="1" x14ac:dyDescent="0.2"/>
    <row r="75" ht="13.5" customHeight="1" x14ac:dyDescent="0.2"/>
    <row r="76" ht="13.5" customHeight="1" x14ac:dyDescent="0.2"/>
  </sheetData>
  <mergeCells count="20">
    <mergeCell ref="J31:M31"/>
    <mergeCell ref="D32:F32"/>
    <mergeCell ref="J32:M32"/>
    <mergeCell ref="L33:M33"/>
    <mergeCell ref="D34:F34"/>
    <mergeCell ref="L34:M34"/>
    <mergeCell ref="D30:F30"/>
    <mergeCell ref="J30:K30"/>
    <mergeCell ref="A3:O4"/>
    <mergeCell ref="A5:O6"/>
    <mergeCell ref="A7:D10"/>
    <mergeCell ref="N10:O10"/>
    <mergeCell ref="N14:O14"/>
    <mergeCell ref="E17:H17"/>
    <mergeCell ref="I17:K17"/>
    <mergeCell ref="J19:K19"/>
    <mergeCell ref="J21:K21"/>
    <mergeCell ref="D26:F26"/>
    <mergeCell ref="D28:F28"/>
    <mergeCell ref="J28:M29"/>
  </mergeCells>
  <phoneticPr fontId="1"/>
  <printOptions horizontalCentered="1" verticalCentered="1"/>
  <pageMargins left="0.59055118110236227" right="0.59055118110236227" top="0.74803149606299213" bottom="0.74803149606299213" header="0.31496062992125984" footer="0.31496062992125984"/>
  <pageSetup paperSize="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45351-4B65-4337-B034-CDFEC2961D74}">
  <dimension ref="A1:R53"/>
  <sheetViews>
    <sheetView topLeftCell="A19" workbookViewId="0">
      <selection activeCell="M53" sqref="M53"/>
    </sheetView>
  </sheetViews>
  <sheetFormatPr defaultRowHeight="13.2" x14ac:dyDescent="0.2"/>
  <cols>
    <col min="1" max="3" width="9.88671875" customWidth="1"/>
    <col min="4" max="4" width="13.88671875" customWidth="1"/>
    <col min="5" max="6" width="13.6640625" customWidth="1"/>
    <col min="7" max="7" width="15.77734375" customWidth="1"/>
    <col min="8" max="8" width="6.21875" customWidth="1"/>
    <col min="9" max="12" width="6.109375" customWidth="1"/>
    <col min="14" max="14" width="8.88671875" customWidth="1"/>
    <col min="15" max="15" width="6.44140625" customWidth="1"/>
    <col min="17" max="18" width="9.44140625" bestFit="1" customWidth="1"/>
  </cols>
  <sheetData>
    <row r="1" spans="1:18" ht="12" customHeight="1" x14ac:dyDescent="0.2">
      <c r="C1" s="79" t="s">
        <v>12</v>
      </c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8" ht="12" customHeight="1" x14ac:dyDescent="0.2"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8" ht="12" customHeight="1" x14ac:dyDescent="0.2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t="s">
        <v>69</v>
      </c>
    </row>
    <row r="4" spans="1:18" ht="12" customHeight="1" x14ac:dyDescent="0.2">
      <c r="A4" s="63" t="s">
        <v>13</v>
      </c>
      <c r="B4" s="77"/>
      <c r="C4" s="77"/>
      <c r="D4" s="64"/>
      <c r="E4" s="63" t="s">
        <v>14</v>
      </c>
      <c r="F4" s="77"/>
      <c r="G4" s="64"/>
      <c r="H4" s="23" t="s">
        <v>8</v>
      </c>
      <c r="I4" s="63" t="s">
        <v>9</v>
      </c>
      <c r="J4" s="64"/>
      <c r="K4" s="63" t="s">
        <v>10</v>
      </c>
      <c r="L4" s="64"/>
      <c r="M4" s="63" t="s">
        <v>29</v>
      </c>
      <c r="N4" s="64"/>
      <c r="O4" s="23" t="s">
        <v>11</v>
      </c>
    </row>
    <row r="5" spans="1:18" ht="12" customHeight="1" x14ac:dyDescent="0.2">
      <c r="A5" s="76" t="s">
        <v>15</v>
      </c>
      <c r="B5" s="76"/>
      <c r="C5" s="76"/>
      <c r="D5" s="76"/>
      <c r="E5" s="63"/>
      <c r="F5" s="77"/>
      <c r="G5" s="64"/>
      <c r="H5" s="6"/>
      <c r="I5" s="63"/>
      <c r="J5" s="64"/>
      <c r="K5" s="63"/>
      <c r="L5" s="64"/>
      <c r="M5" s="63"/>
      <c r="N5" s="64"/>
      <c r="O5" s="6"/>
    </row>
    <row r="6" spans="1:18" ht="12" customHeight="1" x14ac:dyDescent="0.2">
      <c r="A6" s="70" t="s">
        <v>42</v>
      </c>
      <c r="B6" s="71"/>
      <c r="C6" s="71"/>
      <c r="D6" s="72"/>
      <c r="E6" s="63"/>
      <c r="F6" s="77"/>
      <c r="G6" s="64"/>
      <c r="H6" s="23" t="s">
        <v>17</v>
      </c>
      <c r="I6" s="63">
        <v>321</v>
      </c>
      <c r="J6" s="64"/>
      <c r="K6" s="63">
        <v>650</v>
      </c>
      <c r="L6" s="64"/>
      <c r="M6" s="65">
        <f>I6*K6</f>
        <v>208650</v>
      </c>
      <c r="N6" s="66"/>
      <c r="O6" s="6"/>
    </row>
    <row r="7" spans="1:18" ht="12" customHeight="1" x14ac:dyDescent="0.2">
      <c r="A7" s="76" t="s">
        <v>16</v>
      </c>
      <c r="B7" s="76"/>
      <c r="C7" s="76"/>
      <c r="D7" s="76"/>
      <c r="E7" s="63"/>
      <c r="F7" s="77"/>
      <c r="G7" s="64"/>
      <c r="H7" s="23" t="s">
        <v>17</v>
      </c>
      <c r="I7" s="63">
        <v>321</v>
      </c>
      <c r="J7" s="64"/>
      <c r="K7" s="63">
        <v>100</v>
      </c>
      <c r="L7" s="64"/>
      <c r="M7" s="65">
        <f t="shared" ref="M7:M14" si="0">I7*K7</f>
        <v>32100</v>
      </c>
      <c r="N7" s="66"/>
      <c r="O7" s="6"/>
    </row>
    <row r="8" spans="1:18" ht="12" customHeight="1" x14ac:dyDescent="0.2">
      <c r="A8" s="70" t="s">
        <v>18</v>
      </c>
      <c r="B8" s="71"/>
      <c r="C8" s="71"/>
      <c r="D8" s="72"/>
      <c r="E8" s="63"/>
      <c r="F8" s="77"/>
      <c r="G8" s="64"/>
      <c r="H8" s="23"/>
      <c r="I8" s="63"/>
      <c r="J8" s="64"/>
      <c r="K8" s="63"/>
      <c r="L8" s="64"/>
      <c r="M8" s="65">
        <f>SUM(M6:N7)</f>
        <v>240750</v>
      </c>
      <c r="N8" s="66"/>
      <c r="O8" s="6"/>
      <c r="R8" s="29"/>
    </row>
    <row r="9" spans="1:18" ht="12" customHeight="1" x14ac:dyDescent="0.2">
      <c r="A9" s="32"/>
      <c r="B9" s="33"/>
      <c r="C9" s="33"/>
      <c r="D9" s="34"/>
      <c r="E9" s="73" t="s">
        <v>25</v>
      </c>
      <c r="F9" s="74"/>
      <c r="G9" s="75"/>
      <c r="H9" s="23"/>
      <c r="I9" s="30"/>
      <c r="J9" s="31"/>
      <c r="K9" s="30"/>
      <c r="L9" s="31"/>
      <c r="M9" s="65"/>
      <c r="N9" s="66"/>
      <c r="O9" s="6"/>
    </row>
    <row r="10" spans="1:18" ht="12" customHeight="1" x14ac:dyDescent="0.2">
      <c r="A10" s="70" t="s">
        <v>34</v>
      </c>
      <c r="B10" s="71"/>
      <c r="C10" s="71"/>
      <c r="D10" s="72"/>
      <c r="E10" s="63" t="s">
        <v>26</v>
      </c>
      <c r="F10" s="77"/>
      <c r="G10" s="64"/>
      <c r="H10" s="23"/>
      <c r="I10" s="30"/>
      <c r="J10" s="31"/>
      <c r="K10" s="30"/>
      <c r="L10" s="31"/>
      <c r="M10" s="65"/>
      <c r="N10" s="66"/>
      <c r="O10" s="6"/>
    </row>
    <row r="11" spans="1:18" ht="12" customHeight="1" x14ac:dyDescent="0.2">
      <c r="A11" s="78" t="s">
        <v>19</v>
      </c>
      <c r="B11" s="76"/>
      <c r="C11" s="76"/>
      <c r="D11" s="76"/>
      <c r="E11" s="63"/>
      <c r="F11" s="77"/>
      <c r="G11" s="64"/>
      <c r="H11" s="23" t="s">
        <v>17</v>
      </c>
      <c r="I11" s="63">
        <v>257</v>
      </c>
      <c r="J11" s="64"/>
      <c r="K11" s="63">
        <v>100</v>
      </c>
      <c r="L11" s="64"/>
      <c r="M11" s="65">
        <f t="shared" si="0"/>
        <v>25700</v>
      </c>
      <c r="N11" s="66"/>
      <c r="O11" s="6"/>
    </row>
    <row r="12" spans="1:18" ht="12" customHeight="1" x14ac:dyDescent="0.2">
      <c r="A12" s="70" t="s">
        <v>20</v>
      </c>
      <c r="B12" s="71"/>
      <c r="C12" s="71"/>
      <c r="D12" s="72"/>
      <c r="E12" s="32" t="s">
        <v>46</v>
      </c>
      <c r="F12" s="37"/>
      <c r="G12" s="31"/>
      <c r="H12" s="23" t="s">
        <v>17</v>
      </c>
      <c r="I12" s="63">
        <v>111</v>
      </c>
      <c r="J12" s="64"/>
      <c r="K12" s="63">
        <v>700</v>
      </c>
      <c r="L12" s="64"/>
      <c r="M12" s="65">
        <f t="shared" si="0"/>
        <v>77700</v>
      </c>
      <c r="N12" s="66"/>
      <c r="O12" s="6"/>
    </row>
    <row r="13" spans="1:18" ht="12" customHeight="1" x14ac:dyDescent="0.2">
      <c r="A13" s="76" t="s">
        <v>21</v>
      </c>
      <c r="B13" s="76"/>
      <c r="C13" s="76"/>
      <c r="D13" s="76"/>
      <c r="E13" s="70" t="s">
        <v>44</v>
      </c>
      <c r="F13" s="71"/>
      <c r="G13" s="72"/>
      <c r="H13" s="23" t="s">
        <v>17</v>
      </c>
      <c r="I13" s="63">
        <v>111</v>
      </c>
      <c r="J13" s="64"/>
      <c r="K13" s="65">
        <v>900</v>
      </c>
      <c r="L13" s="64"/>
      <c r="M13" s="65">
        <f t="shared" si="0"/>
        <v>99900</v>
      </c>
      <c r="N13" s="66"/>
      <c r="O13" s="6"/>
      <c r="R13" s="29"/>
    </row>
    <row r="14" spans="1:18" ht="12" customHeight="1" x14ac:dyDescent="0.2">
      <c r="A14" s="76" t="s">
        <v>35</v>
      </c>
      <c r="B14" s="76"/>
      <c r="C14" s="76"/>
      <c r="D14" s="76"/>
      <c r="E14" s="70" t="s">
        <v>44</v>
      </c>
      <c r="F14" s="71"/>
      <c r="G14" s="72"/>
      <c r="H14" s="23" t="s">
        <v>17</v>
      </c>
      <c r="I14" s="63">
        <v>111</v>
      </c>
      <c r="J14" s="64"/>
      <c r="K14" s="65">
        <v>900</v>
      </c>
      <c r="L14" s="66"/>
      <c r="M14" s="65">
        <f t="shared" si="0"/>
        <v>99900</v>
      </c>
      <c r="N14" s="66"/>
      <c r="O14" s="6"/>
    </row>
    <row r="15" spans="1:18" ht="12" customHeight="1" x14ac:dyDescent="0.2">
      <c r="A15" s="32" t="s">
        <v>22</v>
      </c>
      <c r="B15" s="21"/>
      <c r="C15" s="21"/>
      <c r="D15" s="22"/>
      <c r="E15" s="67"/>
      <c r="F15" s="68"/>
      <c r="G15" s="69"/>
      <c r="H15" s="23"/>
      <c r="I15" s="30"/>
      <c r="J15" s="31"/>
      <c r="K15" s="35"/>
      <c r="L15" s="31"/>
      <c r="M15" s="65">
        <f>SUM(M11:N14)</f>
        <v>303200</v>
      </c>
      <c r="N15" s="66"/>
      <c r="O15" s="6"/>
      <c r="R15" s="29"/>
    </row>
    <row r="16" spans="1:18" ht="12" customHeight="1" x14ac:dyDescent="0.2">
      <c r="A16" s="32"/>
      <c r="B16" s="33"/>
      <c r="C16" s="33"/>
      <c r="D16" s="34"/>
      <c r="E16" s="73" t="s">
        <v>25</v>
      </c>
      <c r="F16" s="74"/>
      <c r="G16" s="75"/>
      <c r="H16" s="23"/>
      <c r="I16" s="30"/>
      <c r="J16" s="31"/>
      <c r="K16" s="30"/>
      <c r="L16" s="31"/>
      <c r="M16" s="65"/>
      <c r="N16" s="66"/>
      <c r="O16" s="6"/>
      <c r="R16" s="29"/>
    </row>
    <row r="17" spans="1:18" ht="10.8" customHeight="1" x14ac:dyDescent="0.2">
      <c r="A17" s="70" t="s">
        <v>34</v>
      </c>
      <c r="B17" s="71"/>
      <c r="C17" s="71"/>
      <c r="D17" s="72"/>
      <c r="E17" s="63" t="s">
        <v>58</v>
      </c>
      <c r="F17" s="77"/>
      <c r="G17" s="64"/>
      <c r="H17" s="23"/>
      <c r="I17" s="30"/>
      <c r="J17" s="31"/>
      <c r="K17" s="30"/>
      <c r="L17" s="31"/>
      <c r="M17" s="65"/>
      <c r="N17" s="66"/>
      <c r="O17" s="6"/>
    </row>
    <row r="18" spans="1:18" ht="10.8" customHeight="1" x14ac:dyDescent="0.2">
      <c r="A18" s="70" t="s">
        <v>20</v>
      </c>
      <c r="B18" s="71"/>
      <c r="C18" s="71"/>
      <c r="D18" s="72"/>
      <c r="E18" s="32" t="s">
        <v>46</v>
      </c>
      <c r="F18" s="37"/>
      <c r="G18" s="31"/>
      <c r="H18" s="23" t="s">
        <v>17</v>
      </c>
      <c r="I18" s="63">
        <v>100</v>
      </c>
      <c r="J18" s="64"/>
      <c r="K18" s="63">
        <v>700</v>
      </c>
      <c r="L18" s="64"/>
      <c r="M18" s="65">
        <f t="shared" ref="M18:M21" si="1">I18*K18</f>
        <v>70000</v>
      </c>
      <c r="N18" s="66"/>
      <c r="O18" s="6"/>
    </row>
    <row r="19" spans="1:18" ht="10.8" customHeight="1" x14ac:dyDescent="0.2">
      <c r="A19" s="76" t="s">
        <v>21</v>
      </c>
      <c r="B19" s="76"/>
      <c r="C19" s="76"/>
      <c r="D19" s="76"/>
      <c r="E19" s="70" t="s">
        <v>59</v>
      </c>
      <c r="F19" s="71"/>
      <c r="G19" s="72"/>
      <c r="H19" s="23" t="s">
        <v>17</v>
      </c>
      <c r="I19" s="63">
        <v>100</v>
      </c>
      <c r="J19" s="64"/>
      <c r="K19" s="65">
        <v>900</v>
      </c>
      <c r="L19" s="64"/>
      <c r="M19" s="65">
        <f t="shared" si="1"/>
        <v>90000</v>
      </c>
      <c r="N19" s="66"/>
      <c r="O19" s="6"/>
      <c r="R19" s="29"/>
    </row>
    <row r="20" spans="1:18" ht="10.8" customHeight="1" x14ac:dyDescent="0.2">
      <c r="A20" s="76" t="s">
        <v>35</v>
      </c>
      <c r="B20" s="76"/>
      <c r="C20" s="76"/>
      <c r="D20" s="76"/>
      <c r="E20" s="70" t="s">
        <v>59</v>
      </c>
      <c r="F20" s="71"/>
      <c r="G20" s="72"/>
      <c r="H20" s="23" t="s">
        <v>17</v>
      </c>
      <c r="I20" s="63">
        <v>100</v>
      </c>
      <c r="J20" s="64"/>
      <c r="K20" s="65">
        <v>900</v>
      </c>
      <c r="L20" s="66"/>
      <c r="M20" s="65">
        <f t="shared" si="1"/>
        <v>90000</v>
      </c>
      <c r="N20" s="66"/>
      <c r="O20" s="6"/>
      <c r="R20" s="29"/>
    </row>
    <row r="21" spans="1:18" ht="10.8" customHeight="1" x14ac:dyDescent="0.2">
      <c r="A21" s="76" t="s">
        <v>60</v>
      </c>
      <c r="B21" s="76"/>
      <c r="C21" s="76"/>
      <c r="D21" s="76"/>
      <c r="E21" s="70" t="s">
        <v>59</v>
      </c>
      <c r="F21" s="71"/>
      <c r="G21" s="72"/>
      <c r="H21" s="23" t="s">
        <v>17</v>
      </c>
      <c r="I21" s="63">
        <v>100</v>
      </c>
      <c r="J21" s="64"/>
      <c r="K21" s="65">
        <v>900</v>
      </c>
      <c r="L21" s="66"/>
      <c r="M21" s="65">
        <f t="shared" si="1"/>
        <v>90000</v>
      </c>
      <c r="N21" s="66"/>
      <c r="O21" s="6"/>
      <c r="R21" s="29"/>
    </row>
    <row r="22" spans="1:18" ht="10.8" customHeight="1" x14ac:dyDescent="0.2">
      <c r="A22" s="32" t="s">
        <v>22</v>
      </c>
      <c r="B22" s="21"/>
      <c r="C22" s="21"/>
      <c r="D22" s="22"/>
      <c r="E22" s="67"/>
      <c r="F22" s="68"/>
      <c r="G22" s="69"/>
      <c r="H22" s="23"/>
      <c r="I22" s="30"/>
      <c r="J22" s="31"/>
      <c r="K22" s="35"/>
      <c r="L22" s="31"/>
      <c r="M22" s="65">
        <f>SUM(M18:N21)</f>
        <v>340000</v>
      </c>
      <c r="N22" s="66"/>
      <c r="O22" s="6"/>
    </row>
    <row r="23" spans="1:18" ht="10.8" customHeight="1" x14ac:dyDescent="0.2">
      <c r="A23" s="32"/>
      <c r="B23" s="21"/>
      <c r="C23" s="21"/>
      <c r="D23" s="22"/>
      <c r="E23" s="41"/>
      <c r="F23" s="42"/>
      <c r="G23" s="43"/>
      <c r="H23" s="23"/>
      <c r="I23" s="30"/>
      <c r="J23" s="31"/>
      <c r="K23" s="35"/>
      <c r="L23" s="31"/>
      <c r="M23" s="35"/>
      <c r="N23" s="36"/>
      <c r="O23" s="6"/>
    </row>
    <row r="24" spans="1:18" ht="10.8" customHeight="1" x14ac:dyDescent="0.2">
      <c r="A24" s="32" t="s">
        <v>61</v>
      </c>
      <c r="B24" s="33"/>
      <c r="C24" s="33"/>
      <c r="D24" s="34"/>
      <c r="E24" s="73"/>
      <c r="F24" s="74"/>
      <c r="G24" s="75"/>
      <c r="H24" s="6"/>
      <c r="I24" s="30"/>
      <c r="J24" s="31"/>
      <c r="K24" s="65"/>
      <c r="L24" s="66"/>
      <c r="M24" s="65"/>
      <c r="N24" s="66"/>
      <c r="O24" s="6"/>
    </row>
    <row r="25" spans="1:18" ht="10.8" customHeight="1" x14ac:dyDescent="0.2">
      <c r="A25" s="32" t="s">
        <v>49</v>
      </c>
      <c r="B25" s="33"/>
      <c r="C25" s="33"/>
      <c r="D25" s="34"/>
      <c r="E25" s="70" t="s">
        <v>62</v>
      </c>
      <c r="F25" s="71"/>
      <c r="G25" s="72"/>
      <c r="H25" s="23" t="s">
        <v>17</v>
      </c>
      <c r="I25" s="63">
        <v>27</v>
      </c>
      <c r="J25" s="64"/>
      <c r="K25" s="65">
        <v>2000</v>
      </c>
      <c r="L25" s="66"/>
      <c r="M25" s="65">
        <f t="shared" ref="M25" si="2">I25*K25</f>
        <v>54000</v>
      </c>
      <c r="N25" s="66"/>
      <c r="O25" s="6"/>
    </row>
    <row r="26" spans="1:18" ht="10.8" customHeight="1" x14ac:dyDescent="0.2">
      <c r="A26" s="32" t="s">
        <v>22</v>
      </c>
      <c r="B26" s="33"/>
      <c r="C26" s="33"/>
      <c r="D26" s="33"/>
      <c r="E26" s="32"/>
      <c r="F26" s="33"/>
      <c r="G26" s="34"/>
      <c r="H26" s="23"/>
      <c r="I26" s="63"/>
      <c r="J26" s="64"/>
      <c r="K26" s="65"/>
      <c r="L26" s="66"/>
      <c r="M26" s="65">
        <f>SUM(M25)</f>
        <v>54000</v>
      </c>
      <c r="N26" s="66"/>
      <c r="O26" s="6"/>
    </row>
    <row r="27" spans="1:18" ht="12" customHeight="1" x14ac:dyDescent="0.2">
      <c r="A27" s="32"/>
      <c r="B27" s="21"/>
      <c r="C27" s="21"/>
      <c r="D27" s="22"/>
      <c r="E27" s="32"/>
      <c r="F27" s="33"/>
      <c r="G27" s="34"/>
      <c r="H27" s="23"/>
      <c r="I27" s="30"/>
      <c r="J27" s="31"/>
      <c r="K27" s="65"/>
      <c r="L27" s="66"/>
      <c r="M27" s="35"/>
      <c r="N27" s="36"/>
      <c r="O27" s="6"/>
    </row>
    <row r="28" spans="1:18" ht="12" customHeight="1" x14ac:dyDescent="0.2">
      <c r="A28" s="32" t="s">
        <v>53</v>
      </c>
      <c r="B28" s="33"/>
      <c r="C28" s="33"/>
      <c r="D28" s="34"/>
      <c r="E28" s="32"/>
      <c r="F28" s="33"/>
      <c r="G28" s="34"/>
      <c r="H28" s="6"/>
      <c r="I28" s="30"/>
      <c r="J28" s="31"/>
      <c r="K28" s="65"/>
      <c r="L28" s="66"/>
      <c r="M28" s="35"/>
      <c r="N28" s="36"/>
      <c r="O28" s="6"/>
    </row>
    <row r="29" spans="1:18" ht="12" customHeight="1" x14ac:dyDescent="0.2">
      <c r="A29" s="70" t="s">
        <v>56</v>
      </c>
      <c r="B29" s="71"/>
      <c r="C29" s="71"/>
      <c r="D29" s="72"/>
      <c r="E29" s="70" t="s">
        <v>48</v>
      </c>
      <c r="F29" s="71"/>
      <c r="G29" s="72"/>
      <c r="H29" s="23" t="s">
        <v>43</v>
      </c>
      <c r="I29" s="63">
        <v>108</v>
      </c>
      <c r="J29" s="64"/>
      <c r="K29" s="65">
        <v>700</v>
      </c>
      <c r="L29" s="66"/>
      <c r="M29" s="65">
        <f t="shared" ref="M29:M31" si="3">I29*K29</f>
        <v>75600</v>
      </c>
      <c r="N29" s="66"/>
      <c r="O29" s="6"/>
    </row>
    <row r="30" spans="1:18" ht="12" customHeight="1" x14ac:dyDescent="0.2">
      <c r="A30" s="70" t="s">
        <v>54</v>
      </c>
      <c r="B30" s="71"/>
      <c r="C30" s="71"/>
      <c r="D30" s="72"/>
      <c r="E30" s="70" t="s">
        <v>48</v>
      </c>
      <c r="F30" s="71"/>
      <c r="G30" s="72"/>
      <c r="H30" s="23" t="s">
        <v>43</v>
      </c>
      <c r="I30" s="63">
        <v>105</v>
      </c>
      <c r="J30" s="64"/>
      <c r="K30" s="65">
        <v>700</v>
      </c>
      <c r="L30" s="66"/>
      <c r="M30" s="65">
        <f t="shared" si="3"/>
        <v>73500</v>
      </c>
      <c r="N30" s="66"/>
      <c r="O30" s="6"/>
    </row>
    <row r="31" spans="1:18" ht="12" customHeight="1" x14ac:dyDescent="0.2">
      <c r="A31" s="70" t="s">
        <v>55</v>
      </c>
      <c r="B31" s="71"/>
      <c r="C31" s="71"/>
      <c r="D31" s="72"/>
      <c r="E31" s="70" t="s">
        <v>48</v>
      </c>
      <c r="F31" s="71"/>
      <c r="G31" s="72"/>
      <c r="H31" s="23" t="s">
        <v>47</v>
      </c>
      <c r="I31" s="63">
        <v>1</v>
      </c>
      <c r="J31" s="64"/>
      <c r="K31" s="65">
        <v>10000</v>
      </c>
      <c r="L31" s="66"/>
      <c r="M31" s="65">
        <f t="shared" si="3"/>
        <v>10000</v>
      </c>
      <c r="N31" s="66"/>
      <c r="O31" s="6"/>
    </row>
    <row r="32" spans="1:18" ht="12" customHeight="1" x14ac:dyDescent="0.2">
      <c r="A32" s="32" t="s">
        <v>18</v>
      </c>
      <c r="B32" s="33"/>
      <c r="C32" s="33"/>
      <c r="D32" s="34"/>
      <c r="E32" s="70"/>
      <c r="F32" s="71"/>
      <c r="G32" s="72"/>
      <c r="H32" s="23"/>
      <c r="I32" s="30"/>
      <c r="J32" s="31"/>
      <c r="K32" s="35"/>
      <c r="L32" s="36"/>
      <c r="M32" s="65">
        <f>SUM(M29:N31)</f>
        <v>159100</v>
      </c>
      <c r="N32" s="66"/>
      <c r="O32" s="6"/>
    </row>
    <row r="33" spans="1:18" ht="12" customHeight="1" x14ac:dyDescent="0.2">
      <c r="A33" s="32"/>
      <c r="B33" s="33"/>
      <c r="C33" s="33"/>
      <c r="D33" s="34"/>
      <c r="E33" s="73" t="s">
        <v>25</v>
      </c>
      <c r="F33" s="74"/>
      <c r="G33" s="75"/>
      <c r="H33" s="23"/>
      <c r="I33" s="30"/>
      <c r="J33" s="31"/>
      <c r="K33" s="35"/>
      <c r="L33" s="36"/>
      <c r="M33" s="35"/>
      <c r="N33" s="36"/>
      <c r="O33" s="6"/>
    </row>
    <row r="34" spans="1:18" ht="12" customHeight="1" x14ac:dyDescent="0.2">
      <c r="A34" s="32" t="s">
        <v>36</v>
      </c>
      <c r="B34" s="33"/>
      <c r="C34" s="33"/>
      <c r="D34" s="34"/>
      <c r="E34" s="63" t="s">
        <v>27</v>
      </c>
      <c r="F34" s="77"/>
      <c r="G34" s="64"/>
      <c r="H34" s="6"/>
      <c r="I34" s="30"/>
      <c r="J34" s="31"/>
      <c r="K34" s="35"/>
      <c r="L34" s="36"/>
      <c r="M34" s="35"/>
      <c r="N34" s="36"/>
      <c r="O34" s="6"/>
      <c r="R34" s="29"/>
    </row>
    <row r="35" spans="1:18" ht="12" customHeight="1" x14ac:dyDescent="0.2">
      <c r="A35" s="32" t="s">
        <v>39</v>
      </c>
      <c r="B35" s="33"/>
      <c r="C35" s="33"/>
      <c r="D35" s="34"/>
      <c r="E35" s="70" t="s">
        <v>40</v>
      </c>
      <c r="F35" s="71"/>
      <c r="G35" s="72"/>
      <c r="H35" s="23" t="s">
        <v>43</v>
      </c>
      <c r="I35" s="63">
        <v>44</v>
      </c>
      <c r="J35" s="64"/>
      <c r="K35" s="65">
        <v>700</v>
      </c>
      <c r="L35" s="66"/>
      <c r="M35" s="65">
        <f t="shared" ref="M35:M37" si="4">I35*K35</f>
        <v>30800</v>
      </c>
      <c r="N35" s="66"/>
      <c r="O35" s="6"/>
      <c r="R35" s="29"/>
    </row>
    <row r="36" spans="1:18" ht="12" customHeight="1" x14ac:dyDescent="0.2">
      <c r="A36" s="32" t="s">
        <v>73</v>
      </c>
      <c r="B36" s="33"/>
      <c r="C36" s="33"/>
      <c r="D36" s="34"/>
      <c r="E36" s="70" t="s">
        <v>40</v>
      </c>
      <c r="F36" s="71"/>
      <c r="G36" s="72"/>
      <c r="H36" s="23" t="s">
        <v>43</v>
      </c>
      <c r="I36" s="63">
        <v>41</v>
      </c>
      <c r="J36" s="64"/>
      <c r="K36" s="65">
        <v>700</v>
      </c>
      <c r="L36" s="66"/>
      <c r="M36" s="65">
        <f t="shared" ref="M36" si="5">I36*K36</f>
        <v>28700</v>
      </c>
      <c r="N36" s="66"/>
      <c r="O36" s="6"/>
      <c r="R36" s="29"/>
    </row>
    <row r="37" spans="1:18" ht="12" customHeight="1" x14ac:dyDescent="0.2">
      <c r="A37" s="32" t="s">
        <v>45</v>
      </c>
      <c r="B37" s="33"/>
      <c r="C37" s="33"/>
      <c r="D37" s="34"/>
      <c r="E37" s="70" t="s">
        <v>51</v>
      </c>
      <c r="F37" s="71"/>
      <c r="G37" s="72"/>
      <c r="H37" s="23" t="s">
        <v>43</v>
      </c>
      <c r="I37" s="63">
        <v>106</v>
      </c>
      <c r="J37" s="64"/>
      <c r="K37" s="65">
        <v>600</v>
      </c>
      <c r="L37" s="66"/>
      <c r="M37" s="65">
        <f t="shared" si="4"/>
        <v>63600</v>
      </c>
      <c r="N37" s="66"/>
      <c r="O37" s="6"/>
      <c r="Q37" s="29"/>
    </row>
    <row r="38" spans="1:18" ht="12" customHeight="1" x14ac:dyDescent="0.2">
      <c r="A38" s="32" t="s">
        <v>74</v>
      </c>
      <c r="B38" s="33"/>
      <c r="C38" s="33"/>
      <c r="D38" s="34"/>
      <c r="E38" s="70" t="s">
        <v>50</v>
      </c>
      <c r="F38" s="71"/>
      <c r="G38" s="72"/>
      <c r="H38" s="23" t="s">
        <v>52</v>
      </c>
      <c r="I38" s="63">
        <v>3</v>
      </c>
      <c r="J38" s="64"/>
      <c r="K38" s="65">
        <v>3000</v>
      </c>
      <c r="L38" s="66"/>
      <c r="M38" s="65">
        <f t="shared" ref="M38" si="6">I38*K38</f>
        <v>9000</v>
      </c>
      <c r="N38" s="66"/>
      <c r="O38" s="6"/>
      <c r="Q38" s="29"/>
    </row>
    <row r="39" spans="1:18" ht="12" customHeight="1" x14ac:dyDescent="0.2">
      <c r="A39" s="32" t="s">
        <v>75</v>
      </c>
      <c r="B39" s="33"/>
      <c r="C39" s="33"/>
      <c r="D39" s="34"/>
      <c r="E39" s="70" t="s">
        <v>50</v>
      </c>
      <c r="F39" s="71"/>
      <c r="G39" s="72"/>
      <c r="H39" s="23" t="s">
        <v>52</v>
      </c>
      <c r="I39" s="63">
        <v>3</v>
      </c>
      <c r="J39" s="64"/>
      <c r="K39" s="65">
        <v>2500</v>
      </c>
      <c r="L39" s="66"/>
      <c r="M39" s="65">
        <f t="shared" ref="M39" si="7">I39*K39</f>
        <v>7500</v>
      </c>
      <c r="N39" s="66"/>
      <c r="O39" s="6"/>
      <c r="Q39" s="29"/>
    </row>
    <row r="40" spans="1:18" ht="12" customHeight="1" x14ac:dyDescent="0.2">
      <c r="A40" s="32" t="s">
        <v>37</v>
      </c>
      <c r="B40" s="33"/>
      <c r="C40" s="33"/>
      <c r="D40" s="34"/>
      <c r="E40" s="70" t="s">
        <v>24</v>
      </c>
      <c r="F40" s="71"/>
      <c r="G40" s="72"/>
      <c r="H40" s="23" t="s">
        <v>23</v>
      </c>
      <c r="I40" s="63">
        <v>1</v>
      </c>
      <c r="J40" s="64"/>
      <c r="K40" s="65">
        <v>20000</v>
      </c>
      <c r="L40" s="66"/>
      <c r="M40" s="65">
        <f t="shared" ref="M40" si="8">I40*K40</f>
        <v>20000</v>
      </c>
      <c r="N40" s="66"/>
      <c r="O40" s="6"/>
    </row>
    <row r="41" spans="1:18" ht="12" customHeight="1" x14ac:dyDescent="0.2">
      <c r="A41" s="32" t="s">
        <v>22</v>
      </c>
      <c r="B41" s="33"/>
      <c r="C41" s="33"/>
      <c r="D41" s="34"/>
      <c r="E41" s="32"/>
      <c r="F41" s="33"/>
      <c r="G41" s="34"/>
      <c r="H41" s="23"/>
      <c r="I41" s="30"/>
      <c r="J41" s="31"/>
      <c r="K41" s="35"/>
      <c r="L41" s="36"/>
      <c r="M41" s="65">
        <f>SUM(M35:N40)</f>
        <v>159600</v>
      </c>
      <c r="N41" s="66"/>
      <c r="O41" s="6"/>
      <c r="Q41" s="29"/>
      <c r="R41" s="29"/>
    </row>
    <row r="42" spans="1:18" ht="12" customHeight="1" x14ac:dyDescent="0.2">
      <c r="A42" s="32"/>
      <c r="B42" s="33"/>
      <c r="C42" s="33"/>
      <c r="D42" s="34"/>
      <c r="E42" s="32"/>
      <c r="F42" s="33"/>
      <c r="G42" s="34"/>
      <c r="H42" s="23"/>
      <c r="I42" s="30"/>
      <c r="J42" s="31"/>
      <c r="K42" s="35"/>
      <c r="L42" s="36"/>
      <c r="M42" s="65"/>
      <c r="N42" s="66"/>
      <c r="O42" s="6"/>
      <c r="Q42" s="29"/>
      <c r="R42" s="29"/>
    </row>
    <row r="43" spans="1:18" ht="12" customHeight="1" x14ac:dyDescent="0.2">
      <c r="A43" s="81" t="s">
        <v>64</v>
      </c>
      <c r="B43" s="82"/>
      <c r="C43" s="82"/>
      <c r="D43" s="83"/>
      <c r="E43" s="73" t="s">
        <v>25</v>
      </c>
      <c r="F43" s="74"/>
      <c r="G43" s="75"/>
      <c r="H43" s="6"/>
      <c r="I43" s="30"/>
      <c r="J43" s="31"/>
      <c r="K43" s="30"/>
      <c r="L43" s="31"/>
      <c r="M43" s="35"/>
      <c r="N43" s="36"/>
      <c r="O43" s="6"/>
      <c r="Q43" s="29"/>
      <c r="R43" s="29"/>
    </row>
    <row r="44" spans="1:18" ht="12" customHeight="1" x14ac:dyDescent="0.2">
      <c r="A44" s="32" t="s">
        <v>19</v>
      </c>
      <c r="B44" s="33"/>
      <c r="C44" s="33"/>
      <c r="D44" s="34"/>
      <c r="E44" s="30"/>
      <c r="F44" s="37"/>
      <c r="G44" s="31"/>
      <c r="H44" s="23" t="s">
        <v>17</v>
      </c>
      <c r="I44" s="63">
        <v>65</v>
      </c>
      <c r="J44" s="64"/>
      <c r="K44" s="84">
        <v>100</v>
      </c>
      <c r="L44" s="85"/>
      <c r="M44" s="65">
        <f>I44*K44</f>
        <v>6500</v>
      </c>
      <c r="N44" s="66"/>
      <c r="O44" s="6"/>
      <c r="Q44" s="29"/>
      <c r="R44" s="29"/>
    </row>
    <row r="45" spans="1:18" ht="12" customHeight="1" x14ac:dyDescent="0.2">
      <c r="A45" s="86" t="s">
        <v>65</v>
      </c>
      <c r="B45" s="87"/>
      <c r="C45" s="87"/>
      <c r="D45" s="88"/>
      <c r="E45" s="32" t="s">
        <v>66</v>
      </c>
      <c r="F45" s="33"/>
      <c r="G45" s="34"/>
      <c r="H45" s="23" t="s">
        <v>17</v>
      </c>
      <c r="I45" s="63">
        <v>65</v>
      </c>
      <c r="J45" s="64"/>
      <c r="K45" s="65">
        <v>700</v>
      </c>
      <c r="L45" s="66"/>
      <c r="M45" s="65">
        <f>I45*K45</f>
        <v>45500</v>
      </c>
      <c r="N45" s="66"/>
      <c r="O45" s="6"/>
      <c r="Q45" s="29"/>
      <c r="R45" s="29"/>
    </row>
    <row r="46" spans="1:18" ht="12" customHeight="1" x14ac:dyDescent="0.2">
      <c r="A46" s="32" t="s">
        <v>21</v>
      </c>
      <c r="B46" s="33"/>
      <c r="C46" s="33"/>
      <c r="D46" s="34"/>
      <c r="E46" s="32" t="s">
        <v>67</v>
      </c>
      <c r="F46" s="33"/>
      <c r="G46" s="34"/>
      <c r="H46" s="23" t="s">
        <v>17</v>
      </c>
      <c r="I46" s="63">
        <v>65</v>
      </c>
      <c r="J46" s="64"/>
      <c r="K46" s="65">
        <v>900</v>
      </c>
      <c r="L46" s="66"/>
      <c r="M46" s="65">
        <f>I46*K46</f>
        <v>58500</v>
      </c>
      <c r="N46" s="66"/>
      <c r="O46" s="6"/>
      <c r="Q46" s="29"/>
      <c r="R46" s="29"/>
    </row>
    <row r="47" spans="1:18" ht="12" customHeight="1" x14ac:dyDescent="0.2">
      <c r="A47" s="32" t="s">
        <v>68</v>
      </c>
      <c r="B47" s="33"/>
      <c r="C47" s="33"/>
      <c r="E47" s="32" t="s">
        <v>67</v>
      </c>
      <c r="F47" s="33"/>
      <c r="G47" s="34"/>
      <c r="H47" s="23" t="s">
        <v>17</v>
      </c>
      <c r="I47" s="63">
        <v>65</v>
      </c>
      <c r="J47" s="64"/>
      <c r="K47" s="65">
        <v>900</v>
      </c>
      <c r="L47" s="66"/>
      <c r="M47" s="65">
        <f>I47*K47</f>
        <v>58500</v>
      </c>
      <c r="N47" s="66"/>
      <c r="O47" s="6"/>
      <c r="Q47" s="29"/>
      <c r="R47" s="29"/>
    </row>
    <row r="48" spans="1:18" ht="12" customHeight="1" x14ac:dyDescent="0.2">
      <c r="A48" s="32" t="s">
        <v>22</v>
      </c>
      <c r="B48" s="33"/>
      <c r="C48" s="33"/>
      <c r="D48" s="34"/>
      <c r="E48" s="32"/>
      <c r="F48" s="33"/>
      <c r="G48" s="34"/>
      <c r="H48" s="23"/>
      <c r="I48" s="30"/>
      <c r="J48" s="31"/>
      <c r="K48" s="35"/>
      <c r="L48" s="36"/>
      <c r="M48" s="65">
        <f>SUM(M44:N47)</f>
        <v>169000</v>
      </c>
      <c r="N48" s="66"/>
      <c r="O48" s="6"/>
      <c r="Q48" s="29"/>
      <c r="R48" s="29"/>
    </row>
    <row r="49" spans="1:17" ht="12" customHeight="1" x14ac:dyDescent="0.2">
      <c r="A49" s="32"/>
      <c r="B49" s="33"/>
      <c r="C49" s="33"/>
      <c r="D49" s="34"/>
      <c r="E49" s="32"/>
      <c r="F49" s="33"/>
      <c r="G49" s="34"/>
      <c r="H49" s="23"/>
      <c r="I49" s="30"/>
      <c r="J49" s="31"/>
      <c r="K49" s="35"/>
      <c r="L49" s="36"/>
      <c r="M49" s="35"/>
      <c r="N49" s="36"/>
      <c r="O49" s="6"/>
    </row>
    <row r="50" spans="1:17" ht="12" customHeight="1" x14ac:dyDescent="0.2">
      <c r="A50" s="32" t="s">
        <v>63</v>
      </c>
      <c r="B50" s="33"/>
      <c r="C50" s="33"/>
      <c r="D50" s="34"/>
      <c r="E50" s="32"/>
      <c r="F50" s="33"/>
      <c r="G50" s="34"/>
      <c r="H50" s="23"/>
      <c r="I50" s="30"/>
      <c r="J50" s="31"/>
      <c r="K50" s="35"/>
      <c r="L50" s="36"/>
      <c r="M50" s="35"/>
      <c r="N50" s="36"/>
      <c r="O50" s="6"/>
    </row>
    <row r="51" spans="1:17" ht="12" customHeight="1" x14ac:dyDescent="0.2">
      <c r="A51" s="32"/>
      <c r="B51" s="33"/>
      <c r="C51" s="33"/>
      <c r="D51" s="34"/>
      <c r="E51" s="32"/>
      <c r="F51" s="33"/>
      <c r="G51" s="34"/>
      <c r="H51" s="23"/>
      <c r="I51" s="30"/>
      <c r="J51" s="31"/>
      <c r="K51" s="35"/>
      <c r="L51" s="36"/>
      <c r="M51" s="35"/>
      <c r="N51" s="36"/>
      <c r="O51" s="6"/>
    </row>
    <row r="52" spans="1:17" ht="12" customHeight="1" x14ac:dyDescent="0.2">
      <c r="A52" s="63" t="s">
        <v>38</v>
      </c>
      <c r="B52" s="77"/>
      <c r="C52" s="77"/>
      <c r="D52" s="64"/>
      <c r="E52" s="70"/>
      <c r="F52" s="71"/>
      <c r="G52" s="72"/>
      <c r="H52" s="23"/>
      <c r="I52" s="63"/>
      <c r="J52" s="64"/>
      <c r="K52" s="65"/>
      <c r="L52" s="66"/>
      <c r="M52" s="65">
        <f>M8+M15+M22+M26+M32+M41+M48</f>
        <v>1425650</v>
      </c>
      <c r="N52" s="66"/>
      <c r="O52" s="6"/>
      <c r="Q52" s="29"/>
    </row>
    <row r="53" spans="1:17" ht="12" customHeight="1" x14ac:dyDescent="0.2">
      <c r="A53" s="80"/>
      <c r="B53" s="80"/>
      <c r="C53" s="80"/>
      <c r="D53" s="80"/>
      <c r="E53" s="24"/>
      <c r="F53" s="24"/>
      <c r="G53" s="24"/>
      <c r="H53" s="25"/>
      <c r="I53" s="25"/>
      <c r="J53" s="25"/>
      <c r="K53" s="40"/>
      <c r="L53" s="40"/>
      <c r="M53" s="40"/>
      <c r="N53" s="40"/>
    </row>
  </sheetData>
  <mergeCells count="155">
    <mergeCell ref="I47:J47"/>
    <mergeCell ref="K47:L47"/>
    <mergeCell ref="M47:N47"/>
    <mergeCell ref="M48:N48"/>
    <mergeCell ref="E36:G36"/>
    <mergeCell ref="I36:J36"/>
    <mergeCell ref="K36:L36"/>
    <mergeCell ref="M36:N36"/>
    <mergeCell ref="E39:G39"/>
    <mergeCell ref="K39:L39"/>
    <mergeCell ref="I39:J39"/>
    <mergeCell ref="M39:N39"/>
    <mergeCell ref="E43:G43"/>
    <mergeCell ref="I44:J44"/>
    <mergeCell ref="K44:L44"/>
    <mergeCell ref="M44:N44"/>
    <mergeCell ref="I45:J45"/>
    <mergeCell ref="K45:L45"/>
    <mergeCell ref="M45:N45"/>
    <mergeCell ref="I46:J46"/>
    <mergeCell ref="K46:L46"/>
    <mergeCell ref="M46:N46"/>
    <mergeCell ref="E32:G32"/>
    <mergeCell ref="M32:N32"/>
    <mergeCell ref="I38:J38"/>
    <mergeCell ref="K38:L38"/>
    <mergeCell ref="M38:N38"/>
    <mergeCell ref="K28:L28"/>
    <mergeCell ref="A21:D21"/>
    <mergeCell ref="I21:J21"/>
    <mergeCell ref="K21:L21"/>
    <mergeCell ref="E22:G22"/>
    <mergeCell ref="M22:N22"/>
    <mergeCell ref="E24:G24"/>
    <mergeCell ref="A20:D20"/>
    <mergeCell ref="E20:G20"/>
    <mergeCell ref="I20:J20"/>
    <mergeCell ref="K20:L20"/>
    <mergeCell ref="M20:N20"/>
    <mergeCell ref="A19:D19"/>
    <mergeCell ref="E19:G19"/>
    <mergeCell ref="I19:J19"/>
    <mergeCell ref="K19:L19"/>
    <mergeCell ref="M19:N19"/>
    <mergeCell ref="A14:D14"/>
    <mergeCell ref="E14:G14"/>
    <mergeCell ref="I14:J14"/>
    <mergeCell ref="K14:L14"/>
    <mergeCell ref="A17:D17"/>
    <mergeCell ref="E17:G17"/>
    <mergeCell ref="M17:N17"/>
    <mergeCell ref="M52:N52"/>
    <mergeCell ref="E40:G40"/>
    <mergeCell ref="I40:J40"/>
    <mergeCell ref="K40:L40"/>
    <mergeCell ref="M40:N40"/>
    <mergeCell ref="M41:N41"/>
    <mergeCell ref="M42:N42"/>
    <mergeCell ref="E37:G37"/>
    <mergeCell ref="E38:G38"/>
    <mergeCell ref="A18:D18"/>
    <mergeCell ref="K27:L27"/>
    <mergeCell ref="I26:J26"/>
    <mergeCell ref="K26:L26"/>
    <mergeCell ref="M26:N26"/>
    <mergeCell ref="A53:D53"/>
    <mergeCell ref="A52:D52"/>
    <mergeCell ref="E52:G52"/>
    <mergeCell ref="I52:J52"/>
    <mergeCell ref="K52:L52"/>
    <mergeCell ref="A31:D31"/>
    <mergeCell ref="E31:G31"/>
    <mergeCell ref="A29:D29"/>
    <mergeCell ref="E29:G29"/>
    <mergeCell ref="I29:J29"/>
    <mergeCell ref="K29:L29"/>
    <mergeCell ref="M29:N29"/>
    <mergeCell ref="A30:D30"/>
    <mergeCell ref="E30:G30"/>
    <mergeCell ref="I30:J30"/>
    <mergeCell ref="K30:L30"/>
    <mergeCell ref="M30:N30"/>
    <mergeCell ref="I31:J31"/>
    <mergeCell ref="K31:L31"/>
    <mergeCell ref="M31:N31"/>
    <mergeCell ref="E33:G33"/>
    <mergeCell ref="E34:G34"/>
    <mergeCell ref="I37:J37"/>
    <mergeCell ref="K37:L37"/>
    <mergeCell ref="M37:N37"/>
    <mergeCell ref="E35:G35"/>
    <mergeCell ref="I35:J35"/>
    <mergeCell ref="K35:L35"/>
    <mergeCell ref="M35:N35"/>
    <mergeCell ref="A13:D13"/>
    <mergeCell ref="C1:M3"/>
    <mergeCell ref="A4:D4"/>
    <mergeCell ref="E4:G4"/>
    <mergeCell ref="I4:J4"/>
    <mergeCell ref="K4:L4"/>
    <mergeCell ref="M4:N4"/>
    <mergeCell ref="A5:D5"/>
    <mergeCell ref="E5:G5"/>
    <mergeCell ref="I5:J5"/>
    <mergeCell ref="K5:L5"/>
    <mergeCell ref="M5:N5"/>
    <mergeCell ref="A8:D8"/>
    <mergeCell ref="E8:G8"/>
    <mergeCell ref="A12:D12"/>
    <mergeCell ref="I12:J12"/>
    <mergeCell ref="K6:L6"/>
    <mergeCell ref="M6:N6"/>
    <mergeCell ref="A7:D7"/>
    <mergeCell ref="E7:G7"/>
    <mergeCell ref="I7:J7"/>
    <mergeCell ref="K7:L7"/>
    <mergeCell ref="M7:N7"/>
    <mergeCell ref="A11:D11"/>
    <mergeCell ref="E11:G11"/>
    <mergeCell ref="A6:D6"/>
    <mergeCell ref="E6:G6"/>
    <mergeCell ref="I6:J6"/>
    <mergeCell ref="I11:J11"/>
    <mergeCell ref="I8:J8"/>
    <mergeCell ref="E10:G10"/>
    <mergeCell ref="K11:L11"/>
    <mergeCell ref="M11:N11"/>
    <mergeCell ref="K8:L8"/>
    <mergeCell ref="M8:N8"/>
    <mergeCell ref="E9:G9"/>
    <mergeCell ref="M9:N9"/>
    <mergeCell ref="A10:D10"/>
    <mergeCell ref="M10:N10"/>
    <mergeCell ref="K12:L12"/>
    <mergeCell ref="M12:N12"/>
    <mergeCell ref="E15:G15"/>
    <mergeCell ref="M15:N15"/>
    <mergeCell ref="K24:L24"/>
    <mergeCell ref="M24:N24"/>
    <mergeCell ref="E25:G25"/>
    <mergeCell ref="I25:J25"/>
    <mergeCell ref="E13:G13"/>
    <mergeCell ref="I13:J13"/>
    <mergeCell ref="K13:L13"/>
    <mergeCell ref="M13:N13"/>
    <mergeCell ref="E16:G16"/>
    <mergeCell ref="M16:N16"/>
    <mergeCell ref="E21:G21"/>
    <mergeCell ref="M21:N21"/>
    <mergeCell ref="K25:L25"/>
    <mergeCell ref="M25:N25"/>
    <mergeCell ref="M14:N14"/>
    <mergeCell ref="I18:J18"/>
    <mergeCell ref="K18:L18"/>
    <mergeCell ref="M18:N18"/>
  </mergeCells>
  <phoneticPr fontId="1"/>
  <printOptions horizontalCentered="1" verticalCentered="1"/>
  <pageMargins left="0" right="0" top="0" bottom="0" header="0.31496062992125984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Yukiko</dc:creator>
  <cp:lastModifiedBy>由記子 齊藤</cp:lastModifiedBy>
  <cp:lastPrinted>2024-12-23T05:38:31Z</cp:lastPrinted>
  <dcterms:created xsi:type="dcterms:W3CDTF">2017-03-24T06:32:21Z</dcterms:created>
  <dcterms:modified xsi:type="dcterms:W3CDTF">2024-12-23T05:39:26Z</dcterms:modified>
</cp:coreProperties>
</file>